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<sst xmlns="http://schemas.openxmlformats.org/spreadsheetml/2006/main" count="47" uniqueCount="38">
  <si>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Archeosistemi</t>
  </si>
  <si>
    <t>98-99</t>
  </si>
  <si>
    <t>da febbraio al 5 novembre</t>
  </si>
  <si>
    <t>25/02-25/11</t>
  </si>
  <si>
    <t>marzo-novembre</t>
  </si>
  <si>
    <t>creativ</t>
  </si>
  <si>
    <t>ideanatura</t>
  </si>
  <si>
    <t>n.p.</t>
  </si>
  <si>
    <t>biglietti 1,5 (minori di 14 anni e studenti, gruppi e comitive)</t>
  </si>
  <si>
    <t>biglietti 1 euro (scolaresche)</t>
  </si>
  <si>
    <t>omaggio (insegnanti, accompagnatori)</t>
  </si>
  <si>
    <t>n. biglietti venduti 3 euro (adulti)</t>
  </si>
  <si>
    <t>aprile-novembre</t>
  </si>
  <si>
    <t>totale presenze</t>
  </si>
  <si>
    <t>incasso biglietti 3 euro</t>
  </si>
  <si>
    <t>totale incasso</t>
  </si>
  <si>
    <t xml:space="preserve">incasso biglietti 1 euro </t>
  </si>
  <si>
    <t>incasso biglietti 1,5 euro</t>
  </si>
  <si>
    <t>PRESENZE</t>
  </si>
  <si>
    <t>INCASSI</t>
  </si>
  <si>
    <t>marzo</t>
  </si>
  <si>
    <t>aprile</t>
  </si>
  <si>
    <t>maggio</t>
  </si>
  <si>
    <t>giugno</t>
  </si>
  <si>
    <t>luglio</t>
  </si>
  <si>
    <t>agosto</t>
  </si>
  <si>
    <t>marzo-agosto</t>
  </si>
  <si>
    <t>ANNO</t>
  </si>
  <si>
    <t>GRUPPI</t>
  </si>
  <si>
    <t>* ANNO CON PARTICOLARI CONDIZIONI SFAVOREVOLI</t>
  </si>
  <si>
    <t>2013**</t>
  </si>
  <si>
    <t>** APPALTO INIZIATO A FINE GIUGNO</t>
  </si>
  <si>
    <t>PERIODO</t>
  </si>
  <si>
    <t>settembre</t>
  </si>
  <si>
    <t>ottobre</t>
  </si>
  <si>
    <t>novembre</t>
  </si>
  <si>
    <t>1894*</t>
  </si>
  <si>
    <t>luglio - 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</si>
</sst>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"/>
  </numFmts>
  <fonts count="3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43" fontId="0" fillId="0" borderId="0" xfId="44" applyFont="1" applyAlignment="1">
      <alignment/>
    </xf>
    <xf numFmtId="43" fontId="0" fillId="33" borderId="0" xfId="44" applyFont="1" applyFill="1" applyAlignment="1">
      <alignment/>
    </xf>
    <xf numFmtId="43" fontId="0" fillId="34" borderId="0" xfId="44" applyFont="1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44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2" fillId="0" borderId="10" xfId="44" applyNumberFormat="1" applyFont="1" applyBorder="1" applyAlignment="1">
      <alignment horizontal="center" wrapText="1"/>
    </xf>
    <xf numFmtId="1" fontId="0" fillId="0" borderId="10" xfId="44" applyNumberFormat="1" applyFont="1" applyBorder="1" applyAlignment="1">
      <alignment horizontal="center" wrapText="1"/>
    </xf>
    <xf numFmtId="1" fontId="2" fillId="0" borderId="10" xfId="44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44" applyNumberFormat="1" applyFont="1" applyBorder="1" applyAlignment="1">
      <alignment horizontal="center"/>
    </xf>
    <xf numFmtId="1" fontId="0" fillId="0" borderId="10" xfId="44" applyNumberFormat="1" applyFill="1" applyBorder="1" applyAlignment="1">
      <alignment horizontal="center"/>
    </xf>
    <xf numFmtId="1" fontId="0" fillId="0" borderId="10" xfId="44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42" applyFont="1" applyFill="1" applyBorder="1" applyAlignment="1">
      <alignment horizontal="center" wrapText="1"/>
    </xf>
    <xf numFmtId="44" fontId="0" fillId="0" borderId="10" xfId="42" applyFont="1" applyBorder="1" applyAlignment="1">
      <alignment horizontal="center" wrapText="1"/>
    </xf>
    <xf numFmtId="44" fontId="0" fillId="0" borderId="10" xfId="42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28125" style="0" customWidth="1"/>
    <col min="2" max="13" width="9.28125" style="0" bestFit="1" customWidth="1"/>
    <col min="14" max="14" width="9.7109375" style="0" customWidth="1"/>
    <col min="15" max="15" width="6.8515625" style="0" customWidth="1"/>
    <col min="16" max="16" width="9.28125" style="0" bestFit="1" customWidth="1"/>
    <col min="17" max="17" width="9.00390625" style="0" customWidth="1"/>
  </cols>
  <sheetData>
    <row r="1" spans="1:17" ht="36.75" customHeight="1">
      <c r="A1" s="28" t="s">
        <v>0</v>
      </c>
      <c r="B1" s="29"/>
      <c r="C1" s="29"/>
      <c r="D1" s="30"/>
      <c r="E1" s="28" t="s">
        <v>5</v>
      </c>
      <c r="F1" s="30"/>
      <c r="G1" s="28" t="s">
        <v>6</v>
      </c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32.25" customHeight="1">
      <c r="A2" s="2" t="s">
        <v>1</v>
      </c>
      <c r="B2" s="2">
        <v>2000</v>
      </c>
      <c r="C2" s="2">
        <v>2001</v>
      </c>
      <c r="D2" s="2">
        <v>2002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20010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</row>
    <row r="3" spans="2:4" s="1" customFormat="1" ht="51">
      <c r="B3" s="1" t="s">
        <v>2</v>
      </c>
      <c r="C3" s="1" t="s">
        <v>3</v>
      </c>
      <c r="D3" s="1" t="s">
        <v>4</v>
      </c>
    </row>
    <row r="5" spans="1:18" ht="12.75">
      <c r="A5" s="3">
        <v>3603</v>
      </c>
      <c r="B5" s="4">
        <v>5814</v>
      </c>
      <c r="C5" s="3">
        <v>5288</v>
      </c>
      <c r="D5" s="3">
        <v>3909</v>
      </c>
      <c r="E5" s="3">
        <v>3600</v>
      </c>
      <c r="F5" s="3">
        <v>1596</v>
      </c>
      <c r="G5" s="3">
        <v>1352</v>
      </c>
      <c r="H5" s="3">
        <v>1500</v>
      </c>
      <c r="I5" s="3">
        <v>2941</v>
      </c>
      <c r="J5" s="3">
        <v>2557</v>
      </c>
      <c r="K5" s="3">
        <v>3135</v>
      </c>
      <c r="L5" s="3">
        <v>2666</v>
      </c>
      <c r="M5" s="3">
        <v>2676</v>
      </c>
      <c r="N5" s="3">
        <v>2388</v>
      </c>
      <c r="O5" s="3" t="s">
        <v>7</v>
      </c>
      <c r="P5" s="3">
        <v>2450</v>
      </c>
      <c r="Q5" s="5">
        <v>1894</v>
      </c>
      <c r="R5" s="3"/>
    </row>
  </sheetData>
  <sheetProtection/>
  <mergeCells count="3">
    <mergeCell ref="A1:D1"/>
    <mergeCell ref="E1:F1"/>
    <mergeCell ref="G1:Q1"/>
  </mergeCells>
  <printOptions gridLines="1"/>
  <pageMargins left="0.21" right="0.17" top="1" bottom="1" header="0.5" footer="0.5"/>
  <pageSetup fitToHeight="1" fitToWidth="1" orientation="landscape" paperSize="9" scale="9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12.140625" style="0" customWidth="1"/>
    <col min="2" max="2" width="17.28125" style="0" bestFit="1" customWidth="1"/>
    <col min="3" max="3" width="14.00390625" style="0" bestFit="1" customWidth="1"/>
    <col min="4" max="4" width="20.28125" style="0" customWidth="1"/>
    <col min="5" max="5" width="14.00390625" style="0" bestFit="1" customWidth="1"/>
    <col min="6" max="6" width="20.140625" style="0" customWidth="1"/>
    <col min="7" max="7" width="11.7109375" style="0" customWidth="1"/>
  </cols>
  <sheetData>
    <row r="1" spans="1:8" ht="44.25" customHeight="1">
      <c r="A1" s="12" t="s">
        <v>18</v>
      </c>
      <c r="B1" s="12" t="s">
        <v>32</v>
      </c>
      <c r="C1" s="13" t="s">
        <v>11</v>
      </c>
      <c r="D1" s="13" t="s">
        <v>8</v>
      </c>
      <c r="E1" s="13" t="s">
        <v>9</v>
      </c>
      <c r="F1" s="13" t="s">
        <v>10</v>
      </c>
      <c r="G1" s="13" t="s">
        <v>13</v>
      </c>
      <c r="H1" s="1"/>
    </row>
    <row r="2" spans="1:8" ht="12.75">
      <c r="A2" s="6"/>
      <c r="B2" s="6"/>
      <c r="C2" s="10"/>
      <c r="D2" s="10"/>
      <c r="E2" s="10"/>
      <c r="F2" s="10"/>
      <c r="G2" s="10"/>
      <c r="H2" s="1"/>
    </row>
    <row r="3" spans="1:8" ht="12.75">
      <c r="A3" s="6">
        <v>2013</v>
      </c>
      <c r="B3" s="7" t="s">
        <v>37</v>
      </c>
      <c r="C3" s="9">
        <f>SUM(C4:C8)</f>
        <v>608</v>
      </c>
      <c r="D3" s="9">
        <f>SUM(D4:D8)</f>
        <v>329</v>
      </c>
      <c r="E3" s="9">
        <f>SUM(E4:E8)</f>
        <v>268</v>
      </c>
      <c r="F3" s="9">
        <f>SUM(F4:F8)</f>
        <v>210</v>
      </c>
      <c r="G3" s="17">
        <f aca="true" t="shared" si="0" ref="G3:G8">SUM(C3:F3)</f>
        <v>1415</v>
      </c>
      <c r="H3" s="1"/>
    </row>
    <row r="4" spans="1:8" ht="12.75">
      <c r="A4" s="6"/>
      <c r="B4" s="15" t="s">
        <v>24</v>
      </c>
      <c r="C4" s="14">
        <v>114</v>
      </c>
      <c r="D4" s="14">
        <v>60</v>
      </c>
      <c r="E4" s="14">
        <v>126</v>
      </c>
      <c r="F4" s="14">
        <v>110</v>
      </c>
      <c r="G4" s="18">
        <f t="shared" si="0"/>
        <v>410</v>
      </c>
      <c r="H4" s="1"/>
    </row>
    <row r="5" spans="1:8" ht="12.75">
      <c r="A5" s="6"/>
      <c r="B5" s="15" t="s">
        <v>25</v>
      </c>
      <c r="C5" s="14">
        <v>389</v>
      </c>
      <c r="D5" s="14">
        <v>155</v>
      </c>
      <c r="E5" s="14">
        <v>9</v>
      </c>
      <c r="F5" s="14">
        <v>19</v>
      </c>
      <c r="G5" s="18">
        <f t="shared" si="0"/>
        <v>572</v>
      </c>
      <c r="H5" s="1"/>
    </row>
    <row r="6" spans="1:8" ht="12.75">
      <c r="A6" s="6"/>
      <c r="B6" s="15" t="s">
        <v>33</v>
      </c>
      <c r="C6" s="14">
        <v>30</v>
      </c>
      <c r="D6" s="14">
        <v>40</v>
      </c>
      <c r="E6" s="14">
        <v>13</v>
      </c>
      <c r="F6" s="14">
        <v>56</v>
      </c>
      <c r="G6" s="18">
        <f t="shared" si="0"/>
        <v>139</v>
      </c>
      <c r="H6" s="1"/>
    </row>
    <row r="7" spans="1:8" ht="12.75">
      <c r="A7" s="6"/>
      <c r="B7" s="15" t="s">
        <v>34</v>
      </c>
      <c r="C7" s="14">
        <v>50</v>
      </c>
      <c r="D7" s="14">
        <v>28</v>
      </c>
      <c r="E7" s="14">
        <v>120</v>
      </c>
      <c r="F7" s="14">
        <v>22</v>
      </c>
      <c r="G7" s="18">
        <f t="shared" si="0"/>
        <v>220</v>
      </c>
      <c r="H7" s="1"/>
    </row>
    <row r="8" spans="1:8" ht="12.75">
      <c r="A8" s="6"/>
      <c r="B8" s="15" t="s">
        <v>35</v>
      </c>
      <c r="C8" s="16">
        <v>25</v>
      </c>
      <c r="D8" s="16">
        <v>46</v>
      </c>
      <c r="E8" s="16">
        <v>0</v>
      </c>
      <c r="F8" s="16">
        <v>3</v>
      </c>
      <c r="G8" s="18">
        <f t="shared" si="0"/>
        <v>74</v>
      </c>
      <c r="H8" s="1"/>
    </row>
    <row r="9" spans="1:7" ht="12.75">
      <c r="A9" s="6"/>
      <c r="B9" s="6"/>
      <c r="C9" s="2"/>
      <c r="D9" s="2"/>
      <c r="E9" s="2"/>
      <c r="F9" s="2"/>
      <c r="G9" s="19"/>
    </row>
    <row r="10" spans="1:7" ht="12.75">
      <c r="A10" s="6">
        <v>2014</v>
      </c>
      <c r="B10" s="7" t="s">
        <v>26</v>
      </c>
      <c r="C10" s="2">
        <f>SUM(C11:C16)</f>
        <v>597</v>
      </c>
      <c r="D10" s="2">
        <f>SUM(D11:D16)</f>
        <v>424</v>
      </c>
      <c r="E10" s="2">
        <f>SUM(E11:E16)</f>
        <v>208</v>
      </c>
      <c r="F10" s="2">
        <f>SUM(F11:F16)</f>
        <v>552</v>
      </c>
      <c r="G10" s="20">
        <f>SUM(G11:G16)</f>
        <v>1781</v>
      </c>
    </row>
    <row r="11" spans="1:7" ht="12.75">
      <c r="A11" s="6"/>
      <c r="B11" s="6" t="s">
        <v>20</v>
      </c>
      <c r="C11" s="8">
        <v>0</v>
      </c>
      <c r="D11" s="8">
        <v>24</v>
      </c>
      <c r="E11" s="8">
        <v>0</v>
      </c>
      <c r="F11" s="8">
        <v>6</v>
      </c>
      <c r="G11" s="21">
        <f aca="true" t="shared" si="1" ref="G11:G16">SUM(C11:F11)</f>
        <v>30</v>
      </c>
    </row>
    <row r="12" spans="1:7" ht="12.75">
      <c r="A12" s="6"/>
      <c r="B12" s="6" t="s">
        <v>21</v>
      </c>
      <c r="C12" s="8">
        <v>63</v>
      </c>
      <c r="D12" s="8">
        <v>26</v>
      </c>
      <c r="E12" s="8">
        <v>20</v>
      </c>
      <c r="F12" s="8">
        <v>138</v>
      </c>
      <c r="G12" s="21">
        <f t="shared" si="1"/>
        <v>247</v>
      </c>
    </row>
    <row r="13" spans="1:7" ht="12.75">
      <c r="A13" s="6"/>
      <c r="B13" s="6" t="s">
        <v>22</v>
      </c>
      <c r="C13" s="8">
        <v>41</v>
      </c>
      <c r="D13" s="8">
        <v>45</v>
      </c>
      <c r="E13" s="8">
        <v>44</v>
      </c>
      <c r="F13" s="8">
        <v>168</v>
      </c>
      <c r="G13" s="21">
        <f t="shared" si="1"/>
        <v>298</v>
      </c>
    </row>
    <row r="14" spans="1:7" ht="12.75">
      <c r="A14" s="6"/>
      <c r="B14" s="6" t="s">
        <v>23</v>
      </c>
      <c r="C14" s="8">
        <v>82</v>
      </c>
      <c r="D14" s="8">
        <v>121</v>
      </c>
      <c r="E14" s="8">
        <v>95</v>
      </c>
      <c r="F14" s="8">
        <v>52</v>
      </c>
      <c r="G14" s="21">
        <f t="shared" si="1"/>
        <v>350</v>
      </c>
    </row>
    <row r="15" spans="1:7" ht="12.75">
      <c r="A15" s="6"/>
      <c r="B15" s="6" t="s">
        <v>24</v>
      </c>
      <c r="C15" s="8">
        <v>111</v>
      </c>
      <c r="D15" s="8">
        <v>47</v>
      </c>
      <c r="E15" s="8">
        <v>45</v>
      </c>
      <c r="F15" s="8">
        <v>103</v>
      </c>
      <c r="G15" s="21">
        <f t="shared" si="1"/>
        <v>306</v>
      </c>
    </row>
    <row r="16" spans="1:7" ht="12.75">
      <c r="A16" s="6"/>
      <c r="B16" s="6" t="s">
        <v>25</v>
      </c>
      <c r="C16" s="8">
        <v>300</v>
      </c>
      <c r="D16" s="8">
        <v>161</v>
      </c>
      <c r="E16" s="8">
        <v>4</v>
      </c>
      <c r="F16" s="8">
        <v>85</v>
      </c>
      <c r="G16" s="21">
        <f t="shared" si="1"/>
        <v>550</v>
      </c>
    </row>
    <row r="17" spans="1:7" ht="12.75">
      <c r="A17" s="6">
        <v>2015</v>
      </c>
      <c r="B17" s="7" t="s">
        <v>12</v>
      </c>
      <c r="C17" s="2">
        <v>965</v>
      </c>
      <c r="D17" s="2">
        <v>416</v>
      </c>
      <c r="E17" s="2">
        <v>245</v>
      </c>
      <c r="F17" s="2">
        <f>G17-C17-D17-E17</f>
        <v>268</v>
      </c>
      <c r="G17" s="19">
        <v>1894</v>
      </c>
    </row>
    <row r="20" spans="1:7" ht="25.5">
      <c r="A20" s="12" t="s">
        <v>19</v>
      </c>
      <c r="B20" s="12" t="s">
        <v>32</v>
      </c>
      <c r="C20" s="13" t="s">
        <v>14</v>
      </c>
      <c r="D20" s="13" t="s">
        <v>17</v>
      </c>
      <c r="E20" s="13" t="s">
        <v>16</v>
      </c>
      <c r="F20" s="13" t="s">
        <v>10</v>
      </c>
      <c r="G20" s="13" t="s">
        <v>15</v>
      </c>
    </row>
    <row r="21" spans="1:7" ht="12.75">
      <c r="A21" s="6"/>
      <c r="B21" s="6"/>
      <c r="C21" s="10"/>
      <c r="D21" s="10"/>
      <c r="E21" s="10"/>
      <c r="F21" s="10"/>
      <c r="G21" s="10"/>
    </row>
    <row r="22" spans="1:7" ht="12.75">
      <c r="A22" s="6">
        <v>2013</v>
      </c>
      <c r="B22" s="6" t="s">
        <v>37</v>
      </c>
      <c r="C22" s="25">
        <f>C3*3</f>
        <v>1824</v>
      </c>
      <c r="D22" s="26">
        <f>D3*1.5</f>
        <v>493.5</v>
      </c>
      <c r="E22" s="26">
        <v>135</v>
      </c>
      <c r="F22" s="26">
        <v>0</v>
      </c>
      <c r="G22" s="26">
        <f>SUM(C22:F22)</f>
        <v>2452.5</v>
      </c>
    </row>
    <row r="23" spans="1:7" ht="12.75">
      <c r="A23" s="6"/>
      <c r="B23" s="6"/>
      <c r="C23" s="27"/>
      <c r="D23" s="27"/>
      <c r="E23" s="27"/>
      <c r="F23" s="27"/>
      <c r="G23" s="27"/>
    </row>
    <row r="24" spans="1:7" ht="12.75">
      <c r="A24" s="6">
        <v>2014</v>
      </c>
      <c r="B24" s="6" t="s">
        <v>26</v>
      </c>
      <c r="C24" s="27">
        <f>C10*3</f>
        <v>1791</v>
      </c>
      <c r="D24" s="27">
        <f>D10*1.5</f>
        <v>636</v>
      </c>
      <c r="E24" s="27">
        <v>208</v>
      </c>
      <c r="F24" s="27">
        <v>0</v>
      </c>
      <c r="G24" s="27">
        <f>C24+D24+E24</f>
        <v>2635</v>
      </c>
    </row>
    <row r="25" spans="1:7" ht="12.75">
      <c r="A25" s="6"/>
      <c r="B25" s="6"/>
      <c r="C25" s="27"/>
      <c r="D25" s="27"/>
      <c r="E25" s="27"/>
      <c r="F25" s="27"/>
      <c r="G25" s="27"/>
    </row>
    <row r="26" spans="1:7" ht="12.75">
      <c r="A26" s="6">
        <v>2015</v>
      </c>
      <c r="B26" s="6" t="s">
        <v>12</v>
      </c>
      <c r="C26" s="27">
        <f>C17*3</f>
        <v>2895</v>
      </c>
      <c r="D26" s="27">
        <f>D17*1.5</f>
        <v>624</v>
      </c>
      <c r="E26" s="27">
        <v>245</v>
      </c>
      <c r="F26" s="27">
        <v>0</v>
      </c>
      <c r="G26" s="27">
        <f>C26+D26+E26</f>
        <v>3764</v>
      </c>
    </row>
    <row r="30" spans="1:9" ht="12.75">
      <c r="A30" s="6" t="s">
        <v>27</v>
      </c>
      <c r="B30" s="2">
        <v>2008</v>
      </c>
      <c r="C30" s="2">
        <v>2009</v>
      </c>
      <c r="D30" s="2">
        <v>2010</v>
      </c>
      <c r="E30" s="2">
        <v>2011</v>
      </c>
      <c r="F30" s="2">
        <v>2012</v>
      </c>
      <c r="G30" s="2" t="s">
        <v>30</v>
      </c>
      <c r="H30" s="2">
        <v>2014</v>
      </c>
      <c r="I30" s="2">
        <v>2015</v>
      </c>
    </row>
    <row r="31" spans="1:9" ht="12.75">
      <c r="A31" s="6" t="s">
        <v>18</v>
      </c>
      <c r="B31" s="11">
        <v>2941</v>
      </c>
      <c r="C31" s="11">
        <v>2557</v>
      </c>
      <c r="D31" s="11">
        <v>3135</v>
      </c>
      <c r="E31" s="11">
        <v>2676</v>
      </c>
      <c r="F31" s="22">
        <v>2388</v>
      </c>
      <c r="G31" s="22">
        <v>1415</v>
      </c>
      <c r="H31" s="22">
        <v>1781</v>
      </c>
      <c r="I31" s="23" t="s">
        <v>36</v>
      </c>
    </row>
    <row r="32" spans="1:9" ht="12.75">
      <c r="A32" s="6" t="s">
        <v>28</v>
      </c>
      <c r="B32" s="8">
        <v>15</v>
      </c>
      <c r="C32" s="8">
        <v>22</v>
      </c>
      <c r="D32" s="8">
        <v>36</v>
      </c>
      <c r="E32" s="8">
        <v>24</v>
      </c>
      <c r="F32" s="24">
        <v>51</v>
      </c>
      <c r="G32" s="24" t="s">
        <v>7</v>
      </c>
      <c r="H32" s="24">
        <v>43</v>
      </c>
      <c r="I32" s="24"/>
    </row>
    <row r="35" ht="12.75">
      <c r="A35" t="s">
        <v>29</v>
      </c>
    </row>
    <row r="36" ht="12.75">
      <c r="A36" t="s">
        <v>31</v>
      </c>
    </row>
  </sheetData>
  <sheetProtection/>
  <printOptions horizontalCentered="1" verticalCentered="1"/>
  <pageMargins left="0.3937007874015748" right="0.3937007874015748" top="0.5118110236220472" bottom="0.35433070866141736" header="0.2362204724409449" footer="0.2362204724409449"/>
  <pageSetup orientation="landscape" paperSize="9" r:id="rId1"/>
  <headerFooter alignWithMargins="0">
    <oddHeader>&amp;CCASTELLO DI CARPINETI PRESENZE 2013-2015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Reggio Emilia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Reggio Emilia</dc:creator>
  <cp:keywords/>
  <dc:description/>
  <cp:lastModifiedBy>Federica Cosmi</cp:lastModifiedBy>
  <cp:lastPrinted>2016-06-01T12:40:18Z</cp:lastPrinted>
  <dcterms:created xsi:type="dcterms:W3CDTF">2016-04-20T11:05:05Z</dcterms:created>
  <dcterms:modified xsi:type="dcterms:W3CDTF">2016-06-03T11:04:00Z</dcterms:modified>
  <cp:category/>
  <cp:version/>
  <cp:contentType/>
  <cp:contentStatus/>
</cp:coreProperties>
</file>